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TlkLxyHfjC80qy3EhqASj7oAiTm1/UyVJlMJ6r2m4hV9uW8qUiddHPSbFpA7c/A9HYXOc7A72xjnswcLarg9UQ==" workbookSaltValue="itCsZJ8DuXU1G36DpraxUw==" workbookSpinCount="100000" lockStructure="1"/>
  <bookViews>
    <workbookView xWindow="720" yWindow="600" windowWidth="27540" windowHeight="1419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T10" i="4"/>
  <c r="AL10" i="4"/>
  <c r="P10" i="4"/>
  <c r="I10" i="4"/>
  <c r="B10" i="4"/>
  <c r="P8" i="4"/>
  <c r="I8"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<sst xmlns="http://schemas.openxmlformats.org/spreadsheetml/2006/main" count="233" uniqueCount="114">
  <si>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</si>
  <si>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</si>
  <si>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</si>
  <si>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</si>
  <si>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</si>
  <si>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</si>
  <si>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</si>
  <si>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</si>
  <si>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</si>
  <si>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</si>
  <si>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</si>
  <si>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</si>
  <si>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</si>
  <si>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</si>
  <si>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</si>
  <si>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</si>
  <si>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</si>
  <si>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</si>
  <si>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</si>
  <si>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</si>
  <si>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</si>
  <si>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</si>
  <si>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</si>
  <si>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</si>
  <si>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</si>
  <si>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</si>
  <si>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</si>
  <si>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</si>
  <si>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</si>
  <si>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</si>
  <si>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</si>
  <si>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</si>
  <si>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</si>
  <si>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</si>
  <si>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</si>
  <si>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</si>
  <si>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</si>
  <si>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</si>
  <si>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</si>
  <si>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</si>
  <si>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</si>
  <si>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</si>
  <si>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</si>
  <si>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</si>
  <si>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</si>
  <si>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</si>
  <si>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</si>
  <si>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</si>
  <si>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</si>
  <si>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</si>
  <si>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</si>
  <si>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</si>
  <si>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</si>
  <si>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</si>
  <si>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</si>
  <si>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</si>
  <si>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</si>
  <si>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</si>
  <si>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</si>
  <si>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</si>
  <si>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</si>
  <si>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</si>
  <si>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</si>
  <si>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</si>
  <si>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</si>
  <si>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</si>
  <si>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</si>
  <si>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</si>
  <si>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</si>
  <si>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</si>
  <si>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</si>
  <si>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</si>
  <si>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</si>
  <si>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</si>
  <si>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</si>
  <si>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</si>
  <si>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</si>
  <si>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</si>
  <si>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</si>
  <si>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</si>
  <si>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</si>
  <si>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</si>
  <si>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</si>
  <si>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</si>
  <si>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</si>
  <si>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</si>
  <si>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</si>
  <si>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</si>
  <si>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</si>
  <si>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</si>
  <si>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</si>
  <si>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</si>
  <si>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</si>
  <si>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</si>
  <si>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</si>
  <si>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</si>
  <si>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</si>
  <si>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</si>
  <si>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</si>
  <si>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</si>
  <si>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</si>
  <si>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</si>
  <si>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</si>
  <si>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</si>
  <si>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</si>
  <si>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</si>
  <si>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</si>
  <si>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</si>
  <si>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</si>
  <si>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</si>
  <si>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</si>
  <si>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現在、法定耐用年数を経過した管渠を所有していないため、積極的な改築更新を実施していない。
　平成23年度から毎年度管渠内カメラ調査を実施しており、調査の結果判明した不良箇所については、随時補修を実施している。ただし、主として不明水対策や日常の維持管理の一環として事業を実施しているものであり、計上している延長については、更生・改築実施延長ではなく、不良箇所の部分補修を実施したスパン延長である。
</t>
    <phoneticPr fontId="4"/>
  </si>
  <si>
    <t xml:space="preserve">　本事業は資本費が膨大で、地方債償還金とその支払利子が歳出の大部分を占めており、経営は元利償還金と使用料収入、一般会計繰入金に大きく左右される。
　収益的収支比率は前年度を上回ったが、これは平成30年4月から農業集落排水の1処理区が公共下水道に接続したことによる使用料の増加と、一般会計からの繰入金の増加によるものである。農業集落排水処理区の公共下水道接続に伴う使用料の増加や償還金のピークが令和元年度頃であることから、今後は改善していく見込みである。
　企業債残高対事業規模比率は類似団体と比較して高い状態であるが、前述の使用料増加により昨年を下回った。平成20年度以降整備事業を休止しているため、長期的に見れば減少していく傾向にある。
　経費回収率は、使用料収入の増加により前年度を若干上回った。下水道使用料水準は近隣自治体と概ね同程度であり大幅な値上げは困難であるため、類似団体平均を下回る状態が続くと推察される。
　汚水処理原価については、旧農業集落排水1処理区分の有収水量が増加したため昨年度を下回った。今後の有収水量は、令和元年度で1処理区を公共下水道接続した後、長期的には減少見込みであることから、汚水処理原価は高めに推移する見込みである。
　水洗化率については、類似団体平均を上回っているが、全国平均との開きは大きいため、さらなる接続推進を図る必要がある。
</t>
    <rPh sb="95" eb="97">
      <t>ヘイセイ</t>
    </rPh>
    <rPh sb="380" eb="382">
      <t>コンナン</t>
    </rPh>
    <rPh sb="398" eb="400">
      <t>ジョウタイ</t>
    </rPh>
    <rPh sb="401" eb="402">
      <t>ツヅ</t>
    </rPh>
    <rPh sb="404" eb="406">
      <t>スイサツ</t>
    </rPh>
    <rPh sb="424" eb="425">
      <t>キュウ</t>
    </rPh>
    <rPh sb="425" eb="427">
      <t>ノウギョウ</t>
    </rPh>
    <rPh sb="427" eb="429">
      <t>シュウラク</t>
    </rPh>
    <rPh sb="429" eb="431">
      <t>ハイスイ</t>
    </rPh>
    <rPh sb="432" eb="434">
      <t>ショリ</t>
    </rPh>
    <rPh sb="434" eb="435">
      <t>ク</t>
    </rPh>
    <rPh sb="435" eb="436">
      <t>ブン</t>
    </rPh>
    <rPh sb="442" eb="444">
      <t>ゾウカ</t>
    </rPh>
    <rPh sb="448" eb="451">
      <t>サクネンド</t>
    </rPh>
    <rPh sb="452" eb="454">
      <t>シタマワ</t>
    </rPh>
    <rPh sb="457" eb="459">
      <t>コンゴ</t>
    </rPh>
    <rPh sb="466" eb="467">
      <t>レイ</t>
    </rPh>
    <rPh sb="467" eb="468">
      <t>ワ</t>
    </rPh>
    <rPh sb="468" eb="470">
      <t>ガンネン</t>
    </rPh>
    <rPh sb="470" eb="471">
      <t>ド</t>
    </rPh>
    <rPh sb="473" eb="475">
      <t>ショリ</t>
    </rPh>
    <rPh sb="475" eb="476">
      <t>ク</t>
    </rPh>
    <rPh sb="477" eb="479">
      <t>コウキョウ</t>
    </rPh>
    <rPh sb="479" eb="482">
      <t>ゲスイドウ</t>
    </rPh>
    <rPh sb="482" eb="484">
      <t>セツゾク</t>
    </rPh>
    <rPh sb="486" eb="487">
      <t>ゴ</t>
    </rPh>
    <rPh sb="488" eb="491">
      <t>チョウキテキ</t>
    </rPh>
    <rPh sb="493" eb="495">
      <t>ゲンショウ</t>
    </rPh>
    <rPh sb="495" eb="497">
      <t>ミコ</t>
    </rPh>
    <rPh sb="513" eb="514">
      <t>タカ</t>
    </rPh>
    <rPh sb="516" eb="518">
      <t>スイイ</t>
    </rPh>
    <rPh sb="520" eb="522">
      <t>ミコ</t>
    </rPh>
    <phoneticPr fontId="4"/>
  </si>
  <si>
    <t xml:space="preserve">　効率的な汚水処理のため、農業集落排水の1処理区を平成30年4月1日に、さらにもう1処理区を平成31年4月1日に公共下水道へ編入した。残り2処理区についても編入の検討を進め、さらなる安定的な経営を図っていく。
　また、持続的な機能確保及びライフサイクルコストの低減と改築事業の平準化を図るため、町ストックマネジメント計画に基づいた点検・調査を実施し、具体的な改築等の必要が生じた際には改築実施計画を策定していく。
</t>
    <rPh sb="67" eb="68">
      <t>ノコ</t>
    </rPh>
    <rPh sb="70" eb="72">
      <t>ショリ</t>
    </rPh>
    <rPh sb="72" eb="73">
      <t>ク</t>
    </rPh>
    <rPh sb="78" eb="80">
      <t>ヘンニュウ</t>
    </rPh>
    <rPh sb="81" eb="83">
      <t>ケントウ</t>
    </rPh>
    <rPh sb="84" eb="85">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</si>
</sst>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0.28999999999999998</c:v>
                </c:pt>
                <c:pt idx="1">
                  <c:v>0.64</c:v>
                </c:pt>
                <c:pt idx="2">
                  <c:v>0.47</c:v>
                </c:pt>
                <c:pt idx="3">
                  <c:v>0.55000000000000004</c:v>
                </c:pt>
                <c:pt idx="4">
                  <c:v>0.27</c:v>
                </c:pt>
              </c:numCache>
            </c:numRef>
          </c:val>
          <c:extLst xmlns:c16r2="http://schemas.microsoft.com/office/drawing/2015/06/chart">
            <c:ext xmlns:c16="http://schemas.microsoft.com/office/drawing/2014/chart" uri="{C3380CC4-5D6E-409C-BE32-E72D297353CC}">
              <c16:uniqueId val="{00000000-7A8E-4247-892E-0E58BDD9691F}"/>
            </c:ext>
          </c:extLst>
        </c:ser>
        <c:dLbls>
          <c:showLegendKey val="0"/>
          <c:showVal val="0"/>
          <c:showCatName val="0"/>
          <c:showSerName val="0"/>
          <c:showPercent val="0"/>
          <c:showBubbleSize val="0"/>
        </c:dLbls>
        <c:gapWidth val="150"/>
        <c:axId val="195831296"/>
        <c:axId val="195833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0.15</c:v>
                </c:pt>
                <c:pt idx="3">
                  <c:v>0.16</c:v>
                </c:pt>
                <c:pt idx="4">
                  <c:v>0.13</c:v>
                </c:pt>
              </c:numCache>
            </c:numRef>
          </c:val>
          <c:smooth val="0"/>
          <c:extLst xmlns:c16r2="http://schemas.microsoft.com/office/drawing/2015/06/chart">
            <c:ext xmlns:c16="http://schemas.microsoft.com/office/drawing/2014/chart" uri="{C3380CC4-5D6E-409C-BE32-E72D297353CC}">
              <c16:uniqueId val="{00000001-7A8E-4247-892E-0E58BDD9691F}"/>
            </c:ext>
          </c:extLst>
        </c:ser>
        <c:dLbls>
          <c:showLegendKey val="0"/>
          <c:showVal val="0"/>
          <c:showCatName val="0"/>
          <c:showSerName val="0"/>
          <c:showPercent val="0"/>
          <c:showBubbleSize val="0"/>
        </c:dLbls>
        <c:marker val="1"/>
        <c:smooth val="0"/>
        <c:axId val="195831296"/>
        <c:axId val="195833216"/>
      </c:lineChart>
      <c:dateAx>
        <c:axId val="195831296"/>
        <c:scaling>
          <c:orientation val="minMax"/>
        </c:scaling>
        <c:delete val="1"/>
        <c:axPos val="b"/>
        <c:numFmt formatCode="ge" sourceLinked="1"/>
        <c:majorTickMark val="none"/>
        <c:minorTickMark val="none"/>
        <c:tickLblPos val="none"/>
        <c:crossAx val="195833216"/>
        <c:crosses val="autoZero"/>
        <c:auto val="1"/>
        <c:lblOffset val="100"/>
        <c:baseTimeUnit val="years"/>
      </c:dateAx>
      <c:valAx>
        <c:axId val="19583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83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5B7-4453-BD94-7B0E198A9F8F}"/>
            </c:ext>
          </c:extLst>
        </c:ser>
        <c:dLbls>
          <c:showLegendKey val="0"/>
          <c:showVal val="0"/>
          <c:showCatName val="0"/>
          <c:showSerName val="0"/>
          <c:showPercent val="0"/>
          <c:showBubbleSize val="0"/>
        </c:dLbls>
        <c:gapWidth val="150"/>
        <c:axId val="198039040"/>
        <c:axId val="198040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53.51</c:v>
                </c:pt>
                <c:pt idx="3">
                  <c:v>53.5</c:v>
                </c:pt>
                <c:pt idx="4">
                  <c:v>52.58</c:v>
                </c:pt>
              </c:numCache>
            </c:numRef>
          </c:val>
          <c:smooth val="0"/>
          <c:extLst xmlns:c16r2="http://schemas.microsoft.com/office/drawing/2015/06/chart">
            <c:ext xmlns:c16="http://schemas.microsoft.com/office/drawing/2014/chart" uri="{C3380CC4-5D6E-409C-BE32-E72D297353CC}">
              <c16:uniqueId val="{00000001-A5B7-4453-BD94-7B0E198A9F8F}"/>
            </c:ext>
          </c:extLst>
        </c:ser>
        <c:dLbls>
          <c:showLegendKey val="0"/>
          <c:showVal val="0"/>
          <c:showCatName val="0"/>
          <c:showSerName val="0"/>
          <c:showPercent val="0"/>
          <c:showBubbleSize val="0"/>
        </c:dLbls>
        <c:marker val="1"/>
        <c:smooth val="0"/>
        <c:axId val="198039040"/>
        <c:axId val="198040960"/>
      </c:lineChart>
      <c:dateAx>
        <c:axId val="198039040"/>
        <c:scaling>
          <c:orientation val="minMax"/>
        </c:scaling>
        <c:delete val="1"/>
        <c:axPos val="b"/>
        <c:numFmt formatCode="ge" sourceLinked="1"/>
        <c:majorTickMark val="none"/>
        <c:minorTickMark val="none"/>
        <c:tickLblPos val="none"/>
        <c:crossAx val="198040960"/>
        <c:crosses val="autoZero"/>
        <c:auto val="1"/>
        <c:lblOffset val="100"/>
        <c:baseTimeUnit val="years"/>
      </c:dateAx>
      <c:valAx>
        <c:axId val="19804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03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83.16</c:v>
                </c:pt>
                <c:pt idx="1">
                  <c:v>84.48</c:v>
                </c:pt>
                <c:pt idx="2">
                  <c:v>84.87</c:v>
                </c:pt>
                <c:pt idx="3">
                  <c:v>85.8</c:v>
                </c:pt>
                <c:pt idx="4">
                  <c:v>86.33</c:v>
                </c:pt>
              </c:numCache>
            </c:numRef>
          </c:val>
          <c:extLst xmlns:c16r2="http://schemas.microsoft.com/office/drawing/2015/06/chart">
            <c:ext xmlns:c16="http://schemas.microsoft.com/office/drawing/2014/chart" uri="{C3380CC4-5D6E-409C-BE32-E72D297353CC}">
              <c16:uniqueId val="{00000000-E3B7-4795-B0B5-5CBBFA62D9E4}"/>
            </c:ext>
          </c:extLst>
        </c:ser>
        <c:dLbls>
          <c:showLegendKey val="0"/>
          <c:showVal val="0"/>
          <c:showCatName val="0"/>
          <c:showSerName val="0"/>
          <c:showPercent val="0"/>
          <c:showBubbleSize val="0"/>
        </c:dLbls>
        <c:gapWidth val="150"/>
        <c:axId val="198092672"/>
        <c:axId val="198098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83.91</c:v>
                </c:pt>
                <c:pt idx="3">
                  <c:v>83.51</c:v>
                </c:pt>
                <c:pt idx="4">
                  <c:v>83.02</c:v>
                </c:pt>
              </c:numCache>
            </c:numRef>
          </c:val>
          <c:smooth val="0"/>
          <c:extLst xmlns:c16r2="http://schemas.microsoft.com/office/drawing/2015/06/chart">
            <c:ext xmlns:c16="http://schemas.microsoft.com/office/drawing/2014/chart" uri="{C3380CC4-5D6E-409C-BE32-E72D297353CC}">
              <c16:uniqueId val="{00000001-E3B7-4795-B0B5-5CBBFA62D9E4}"/>
            </c:ext>
          </c:extLst>
        </c:ser>
        <c:dLbls>
          <c:showLegendKey val="0"/>
          <c:showVal val="0"/>
          <c:showCatName val="0"/>
          <c:showSerName val="0"/>
          <c:showPercent val="0"/>
          <c:showBubbleSize val="0"/>
        </c:dLbls>
        <c:marker val="1"/>
        <c:smooth val="0"/>
        <c:axId val="198092672"/>
        <c:axId val="198098944"/>
      </c:lineChart>
      <c:dateAx>
        <c:axId val="198092672"/>
        <c:scaling>
          <c:orientation val="minMax"/>
        </c:scaling>
        <c:delete val="1"/>
        <c:axPos val="b"/>
        <c:numFmt formatCode="ge" sourceLinked="1"/>
        <c:majorTickMark val="none"/>
        <c:minorTickMark val="none"/>
        <c:tickLblPos val="none"/>
        <c:crossAx val="198098944"/>
        <c:crosses val="autoZero"/>
        <c:auto val="1"/>
        <c:lblOffset val="100"/>
        <c:baseTimeUnit val="years"/>
      </c:dateAx>
      <c:valAx>
        <c:axId val="19809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09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55.69</c:v>
                </c:pt>
                <c:pt idx="1">
                  <c:v>52.79</c:v>
                </c:pt>
                <c:pt idx="2">
                  <c:v>52.63</c:v>
                </c:pt>
                <c:pt idx="3">
                  <c:v>55.52</c:v>
                </c:pt>
                <c:pt idx="4">
                  <c:v>56.28</c:v>
                </c:pt>
              </c:numCache>
            </c:numRef>
          </c:val>
          <c:extLst xmlns:c16r2="http://schemas.microsoft.com/office/drawing/2015/06/chart">
            <c:ext xmlns:c16="http://schemas.microsoft.com/office/drawing/2014/chart" uri="{C3380CC4-5D6E-409C-BE32-E72D297353CC}">
              <c16:uniqueId val="{00000000-F570-43AB-8B9E-27E8EE5F5EE7}"/>
            </c:ext>
          </c:extLst>
        </c:ser>
        <c:dLbls>
          <c:showLegendKey val="0"/>
          <c:showVal val="0"/>
          <c:showCatName val="0"/>
          <c:showSerName val="0"/>
          <c:showPercent val="0"/>
          <c:showBubbleSize val="0"/>
        </c:dLbls>
        <c:gapWidth val="150"/>
        <c:axId val="195876736"/>
        <c:axId val="197656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570-43AB-8B9E-27E8EE5F5EE7}"/>
            </c:ext>
          </c:extLst>
        </c:ser>
        <c:dLbls>
          <c:showLegendKey val="0"/>
          <c:showVal val="0"/>
          <c:showCatName val="0"/>
          <c:showSerName val="0"/>
          <c:showPercent val="0"/>
          <c:showBubbleSize val="0"/>
        </c:dLbls>
        <c:marker val="1"/>
        <c:smooth val="0"/>
        <c:axId val="195876736"/>
        <c:axId val="197656576"/>
      </c:lineChart>
      <c:dateAx>
        <c:axId val="195876736"/>
        <c:scaling>
          <c:orientation val="minMax"/>
        </c:scaling>
        <c:delete val="1"/>
        <c:axPos val="b"/>
        <c:numFmt formatCode="ge" sourceLinked="1"/>
        <c:majorTickMark val="none"/>
        <c:minorTickMark val="none"/>
        <c:tickLblPos val="none"/>
        <c:crossAx val="197656576"/>
        <c:crosses val="autoZero"/>
        <c:auto val="1"/>
        <c:lblOffset val="100"/>
        <c:baseTimeUnit val="years"/>
      </c:dateAx>
      <c:valAx>
        <c:axId val="19765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87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689-46DA-B868-778298460438}"/>
            </c:ext>
          </c:extLst>
        </c:ser>
        <c:dLbls>
          <c:showLegendKey val="0"/>
          <c:showVal val="0"/>
          <c:showCatName val="0"/>
          <c:showSerName val="0"/>
          <c:showPercent val="0"/>
          <c:showBubbleSize val="0"/>
        </c:dLbls>
        <c:gapWidth val="150"/>
        <c:axId val="197691648"/>
        <c:axId val="19770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689-46DA-B868-778298460438}"/>
            </c:ext>
          </c:extLst>
        </c:ser>
        <c:dLbls>
          <c:showLegendKey val="0"/>
          <c:showVal val="0"/>
          <c:showCatName val="0"/>
          <c:showSerName val="0"/>
          <c:showPercent val="0"/>
          <c:showBubbleSize val="0"/>
        </c:dLbls>
        <c:marker val="1"/>
        <c:smooth val="0"/>
        <c:axId val="197691648"/>
        <c:axId val="197702016"/>
      </c:lineChart>
      <c:dateAx>
        <c:axId val="197691648"/>
        <c:scaling>
          <c:orientation val="minMax"/>
        </c:scaling>
        <c:delete val="1"/>
        <c:axPos val="b"/>
        <c:numFmt formatCode="ge" sourceLinked="1"/>
        <c:majorTickMark val="none"/>
        <c:minorTickMark val="none"/>
        <c:tickLblPos val="none"/>
        <c:crossAx val="197702016"/>
        <c:crosses val="autoZero"/>
        <c:auto val="1"/>
        <c:lblOffset val="100"/>
        <c:baseTimeUnit val="years"/>
      </c:dateAx>
      <c:valAx>
        <c:axId val="19770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9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111-4F76-B5FC-7C1818F2331F}"/>
            </c:ext>
          </c:extLst>
        </c:ser>
        <c:dLbls>
          <c:showLegendKey val="0"/>
          <c:showVal val="0"/>
          <c:showCatName val="0"/>
          <c:showSerName val="0"/>
          <c:showPercent val="0"/>
          <c:showBubbleSize val="0"/>
        </c:dLbls>
        <c:gapWidth val="150"/>
        <c:axId val="197804416"/>
        <c:axId val="19780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111-4F76-B5FC-7C1818F2331F}"/>
            </c:ext>
          </c:extLst>
        </c:ser>
        <c:dLbls>
          <c:showLegendKey val="0"/>
          <c:showVal val="0"/>
          <c:showCatName val="0"/>
          <c:showSerName val="0"/>
          <c:showPercent val="0"/>
          <c:showBubbleSize val="0"/>
        </c:dLbls>
        <c:marker val="1"/>
        <c:smooth val="0"/>
        <c:axId val="197804416"/>
        <c:axId val="197806336"/>
      </c:lineChart>
      <c:dateAx>
        <c:axId val="197804416"/>
        <c:scaling>
          <c:orientation val="minMax"/>
        </c:scaling>
        <c:delete val="1"/>
        <c:axPos val="b"/>
        <c:numFmt formatCode="ge" sourceLinked="1"/>
        <c:majorTickMark val="none"/>
        <c:minorTickMark val="none"/>
        <c:tickLblPos val="none"/>
        <c:crossAx val="197806336"/>
        <c:crosses val="autoZero"/>
        <c:auto val="1"/>
        <c:lblOffset val="100"/>
        <c:baseTimeUnit val="years"/>
      </c:dateAx>
      <c:valAx>
        <c:axId val="19780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0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2DB-4574-8DAC-C22A51D1203C}"/>
            </c:ext>
          </c:extLst>
        </c:ser>
        <c:dLbls>
          <c:showLegendKey val="0"/>
          <c:showVal val="0"/>
          <c:showCatName val="0"/>
          <c:showSerName val="0"/>
          <c:showPercent val="0"/>
          <c:showBubbleSize val="0"/>
        </c:dLbls>
        <c:gapWidth val="150"/>
        <c:axId val="197854336"/>
        <c:axId val="19785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2DB-4574-8DAC-C22A51D1203C}"/>
            </c:ext>
          </c:extLst>
        </c:ser>
        <c:dLbls>
          <c:showLegendKey val="0"/>
          <c:showVal val="0"/>
          <c:showCatName val="0"/>
          <c:showSerName val="0"/>
          <c:showPercent val="0"/>
          <c:showBubbleSize val="0"/>
        </c:dLbls>
        <c:marker val="1"/>
        <c:smooth val="0"/>
        <c:axId val="197854336"/>
        <c:axId val="197856256"/>
      </c:lineChart>
      <c:dateAx>
        <c:axId val="197854336"/>
        <c:scaling>
          <c:orientation val="minMax"/>
        </c:scaling>
        <c:delete val="1"/>
        <c:axPos val="b"/>
        <c:numFmt formatCode="ge" sourceLinked="1"/>
        <c:majorTickMark val="none"/>
        <c:minorTickMark val="none"/>
        <c:tickLblPos val="none"/>
        <c:crossAx val="197856256"/>
        <c:crosses val="autoZero"/>
        <c:auto val="1"/>
        <c:lblOffset val="100"/>
        <c:baseTimeUnit val="years"/>
      </c:dateAx>
      <c:valAx>
        <c:axId val="19785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5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01C-4B13-A4D3-9D861E7E2187}"/>
            </c:ext>
          </c:extLst>
        </c:ser>
        <c:dLbls>
          <c:showLegendKey val="0"/>
          <c:showVal val="0"/>
          <c:showCatName val="0"/>
          <c:showSerName val="0"/>
          <c:showPercent val="0"/>
          <c:showBubbleSize val="0"/>
        </c:dLbls>
        <c:gapWidth val="150"/>
        <c:axId val="197890432"/>
        <c:axId val="19789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01C-4B13-A4D3-9D861E7E2187}"/>
            </c:ext>
          </c:extLst>
        </c:ser>
        <c:dLbls>
          <c:showLegendKey val="0"/>
          <c:showVal val="0"/>
          <c:showCatName val="0"/>
          <c:showSerName val="0"/>
          <c:showPercent val="0"/>
          <c:showBubbleSize val="0"/>
        </c:dLbls>
        <c:marker val="1"/>
        <c:smooth val="0"/>
        <c:axId val="197890432"/>
        <c:axId val="197892352"/>
      </c:lineChart>
      <c:dateAx>
        <c:axId val="197890432"/>
        <c:scaling>
          <c:orientation val="minMax"/>
        </c:scaling>
        <c:delete val="1"/>
        <c:axPos val="b"/>
        <c:numFmt formatCode="ge" sourceLinked="1"/>
        <c:majorTickMark val="none"/>
        <c:minorTickMark val="none"/>
        <c:tickLblPos val="none"/>
        <c:crossAx val="197892352"/>
        <c:crosses val="autoZero"/>
        <c:auto val="1"/>
        <c:lblOffset val="100"/>
        <c:baseTimeUnit val="years"/>
      </c:dateAx>
      <c:valAx>
        <c:axId val="19789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9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2286.0700000000002</c:v>
                </c:pt>
                <c:pt idx="1">
                  <c:v>2342.08</c:v>
                </c:pt>
                <c:pt idx="2">
                  <c:v>2400.66</c:v>
                </c:pt>
                <c:pt idx="3">
                  <c:v>2288.1999999999998</c:v>
                </c:pt>
                <c:pt idx="4">
                  <c:v>1622.56</c:v>
                </c:pt>
              </c:numCache>
            </c:numRef>
          </c:val>
          <c:extLst xmlns:c16r2="http://schemas.microsoft.com/office/drawing/2015/06/chart">
            <c:ext xmlns:c16="http://schemas.microsoft.com/office/drawing/2014/chart" uri="{C3380CC4-5D6E-409C-BE32-E72D297353CC}">
              <c16:uniqueId val="{00000000-22A9-4F00-8654-7F3EF798F8A3}"/>
            </c:ext>
          </c:extLst>
        </c:ser>
        <c:dLbls>
          <c:showLegendKey val="0"/>
          <c:showVal val="0"/>
          <c:showCatName val="0"/>
          <c:showSerName val="0"/>
          <c:showPercent val="0"/>
          <c:showBubbleSize val="0"/>
        </c:dLbls>
        <c:gapWidth val="150"/>
        <c:axId val="198202112"/>
        <c:axId val="198204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1111.31</c:v>
                </c:pt>
                <c:pt idx="3">
                  <c:v>966.33</c:v>
                </c:pt>
                <c:pt idx="4">
                  <c:v>958.81</c:v>
                </c:pt>
              </c:numCache>
            </c:numRef>
          </c:val>
          <c:smooth val="0"/>
          <c:extLst xmlns:c16r2="http://schemas.microsoft.com/office/drawing/2015/06/chart">
            <c:ext xmlns:c16="http://schemas.microsoft.com/office/drawing/2014/chart" uri="{C3380CC4-5D6E-409C-BE32-E72D297353CC}">
              <c16:uniqueId val="{00000001-22A9-4F00-8654-7F3EF798F8A3}"/>
            </c:ext>
          </c:extLst>
        </c:ser>
        <c:dLbls>
          <c:showLegendKey val="0"/>
          <c:showVal val="0"/>
          <c:showCatName val="0"/>
          <c:showSerName val="0"/>
          <c:showPercent val="0"/>
          <c:showBubbleSize val="0"/>
        </c:dLbls>
        <c:marker val="1"/>
        <c:smooth val="0"/>
        <c:axId val="198202112"/>
        <c:axId val="198204032"/>
      </c:lineChart>
      <c:dateAx>
        <c:axId val="198202112"/>
        <c:scaling>
          <c:orientation val="minMax"/>
        </c:scaling>
        <c:delete val="1"/>
        <c:axPos val="b"/>
        <c:numFmt formatCode="ge" sourceLinked="1"/>
        <c:majorTickMark val="none"/>
        <c:minorTickMark val="none"/>
        <c:tickLblPos val="none"/>
        <c:crossAx val="198204032"/>
        <c:crosses val="autoZero"/>
        <c:auto val="1"/>
        <c:lblOffset val="100"/>
        <c:baseTimeUnit val="years"/>
      </c:dateAx>
      <c:valAx>
        <c:axId val="19820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20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60.22</c:v>
                </c:pt>
                <c:pt idx="1">
                  <c:v>60.62</c:v>
                </c:pt>
                <c:pt idx="2">
                  <c:v>59.97</c:v>
                </c:pt>
                <c:pt idx="3">
                  <c:v>59.69</c:v>
                </c:pt>
                <c:pt idx="4">
                  <c:v>59.98</c:v>
                </c:pt>
              </c:numCache>
            </c:numRef>
          </c:val>
          <c:extLst xmlns:c16r2="http://schemas.microsoft.com/office/drawing/2015/06/chart">
            <c:ext xmlns:c16="http://schemas.microsoft.com/office/drawing/2014/chart" uri="{C3380CC4-5D6E-409C-BE32-E72D297353CC}">
              <c16:uniqueId val="{00000000-823A-44C3-8603-9E19D4C5DCFA}"/>
            </c:ext>
          </c:extLst>
        </c:ser>
        <c:dLbls>
          <c:showLegendKey val="0"/>
          <c:showVal val="0"/>
          <c:showCatName val="0"/>
          <c:showSerName val="0"/>
          <c:showPercent val="0"/>
          <c:showBubbleSize val="0"/>
        </c:dLbls>
        <c:gapWidth val="150"/>
        <c:axId val="198227072"/>
        <c:axId val="198228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75.540000000000006</c:v>
                </c:pt>
                <c:pt idx="3">
                  <c:v>81.739999999999995</c:v>
                </c:pt>
                <c:pt idx="4">
                  <c:v>82.88</c:v>
                </c:pt>
              </c:numCache>
            </c:numRef>
          </c:val>
          <c:smooth val="0"/>
          <c:extLst xmlns:c16r2="http://schemas.microsoft.com/office/drawing/2015/06/chart">
            <c:ext xmlns:c16="http://schemas.microsoft.com/office/drawing/2014/chart" uri="{C3380CC4-5D6E-409C-BE32-E72D297353CC}">
              <c16:uniqueId val="{00000001-823A-44C3-8603-9E19D4C5DCFA}"/>
            </c:ext>
          </c:extLst>
        </c:ser>
        <c:dLbls>
          <c:showLegendKey val="0"/>
          <c:showVal val="0"/>
          <c:showCatName val="0"/>
          <c:showSerName val="0"/>
          <c:showPercent val="0"/>
          <c:showBubbleSize val="0"/>
        </c:dLbls>
        <c:marker val="1"/>
        <c:smooth val="0"/>
        <c:axId val="198227072"/>
        <c:axId val="198228992"/>
      </c:lineChart>
      <c:dateAx>
        <c:axId val="198227072"/>
        <c:scaling>
          <c:orientation val="minMax"/>
        </c:scaling>
        <c:delete val="1"/>
        <c:axPos val="b"/>
        <c:numFmt formatCode="ge" sourceLinked="1"/>
        <c:majorTickMark val="none"/>
        <c:minorTickMark val="none"/>
        <c:tickLblPos val="none"/>
        <c:crossAx val="198228992"/>
        <c:crosses val="autoZero"/>
        <c:auto val="1"/>
        <c:lblOffset val="100"/>
        <c:baseTimeUnit val="years"/>
      </c:dateAx>
      <c:valAx>
        <c:axId val="19822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22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285.83999999999997</c:v>
                </c:pt>
                <c:pt idx="1">
                  <c:v>290.10000000000002</c:v>
                </c:pt>
                <c:pt idx="2">
                  <c:v>286.93</c:v>
                </c:pt>
                <c:pt idx="3">
                  <c:v>295.3</c:v>
                </c:pt>
                <c:pt idx="4">
                  <c:v>291.31</c:v>
                </c:pt>
              </c:numCache>
            </c:numRef>
          </c:val>
          <c:extLst xmlns:c16r2="http://schemas.microsoft.com/office/drawing/2015/06/chart">
            <c:ext xmlns:c16="http://schemas.microsoft.com/office/drawing/2014/chart" uri="{C3380CC4-5D6E-409C-BE32-E72D297353CC}">
              <c16:uniqueId val="{00000000-69D4-44B5-A6F8-19AB68587151}"/>
            </c:ext>
          </c:extLst>
        </c:ser>
        <c:dLbls>
          <c:showLegendKey val="0"/>
          <c:showVal val="0"/>
          <c:showCatName val="0"/>
          <c:showSerName val="0"/>
          <c:showPercent val="0"/>
          <c:showBubbleSize val="0"/>
        </c:dLbls>
        <c:gapWidth val="150"/>
        <c:axId val="198014080"/>
        <c:axId val="198016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207.96</c:v>
                </c:pt>
                <c:pt idx="3">
                  <c:v>194.31</c:v>
                </c:pt>
                <c:pt idx="4">
                  <c:v>190.99</c:v>
                </c:pt>
              </c:numCache>
            </c:numRef>
          </c:val>
          <c:smooth val="0"/>
          <c:extLst xmlns:c16r2="http://schemas.microsoft.com/office/drawing/2015/06/chart">
            <c:ext xmlns:c16="http://schemas.microsoft.com/office/drawing/2014/chart" uri="{C3380CC4-5D6E-409C-BE32-E72D297353CC}">
              <c16:uniqueId val="{00000001-69D4-44B5-A6F8-19AB68587151}"/>
            </c:ext>
          </c:extLst>
        </c:ser>
        <c:dLbls>
          <c:showLegendKey val="0"/>
          <c:showVal val="0"/>
          <c:showCatName val="0"/>
          <c:showSerName val="0"/>
          <c:showPercent val="0"/>
          <c:showBubbleSize val="0"/>
        </c:dLbls>
        <c:marker val="1"/>
        <c:smooth val="0"/>
        <c:axId val="198014080"/>
        <c:axId val="198016000"/>
      </c:lineChart>
      <c:dateAx>
        <c:axId val="198014080"/>
        <c:scaling>
          <c:orientation val="minMax"/>
        </c:scaling>
        <c:delete val="1"/>
        <c:axPos val="b"/>
        <c:numFmt formatCode="ge" sourceLinked="1"/>
        <c:majorTickMark val="none"/>
        <c:minorTickMark val="none"/>
        <c:tickLblPos val="none"/>
        <c:crossAx val="198016000"/>
        <c:crosses val="autoZero"/>
        <c:auto val="1"/>
        <c:lblOffset val="100"/>
        <c:baseTimeUnit val="years"/>
      </c:dateAx>
      <c:valAx>
        <c:axId val="19801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01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M1" zoomScale="90" zoomScaleNormal="9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中山町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Cc2</v>
      </c>
      <c r="X8" s="48"/>
      <c r="Y8" s="48"/>
      <c r="Z8" s="48"/>
      <c r="AA8" s="48"/>
      <c r="AB8" s="48"/>
      <c r="AC8" s="48"/>
      <c r="AD8" s="49" t="str">
        <f>データ!$M$6</f>
        <v>非設置</v>
      </c>
      <c r="AE8" s="49"/>
      <c r="AF8" s="49"/>
      <c r="AG8" s="49"/>
      <c r="AH8" s="49"/>
      <c r="AI8" s="49"/>
      <c r="AJ8" s="49"/>
      <c r="AK8" s="3"/>
      <c r="AL8" s="50">
        <f>データ!S6</f>
        <v>11271</v>
      </c>
      <c r="AM8" s="50"/>
      <c r="AN8" s="50"/>
      <c r="AO8" s="50"/>
      <c r="AP8" s="50"/>
      <c r="AQ8" s="50"/>
      <c r="AR8" s="50"/>
      <c r="AS8" s="50"/>
      <c r="AT8" s="45">
        <f>データ!T6</f>
        <v>31.15</v>
      </c>
      <c r="AU8" s="45"/>
      <c r="AV8" s="45"/>
      <c r="AW8" s="45"/>
      <c r="AX8" s="45"/>
      <c r="AY8" s="45"/>
      <c r="AZ8" s="45"/>
      <c r="BA8" s="45"/>
      <c r="BB8" s="45">
        <f>データ!U6</f>
        <v>361.83</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82.1</v>
      </c>
      <c r="Q10" s="45"/>
      <c r="R10" s="45"/>
      <c r="S10" s="45"/>
      <c r="T10" s="45"/>
      <c r="U10" s="45"/>
      <c r="V10" s="45"/>
      <c r="W10" s="45">
        <f>データ!Q6</f>
        <v>86.3</v>
      </c>
      <c r="X10" s="45"/>
      <c r="Y10" s="45"/>
      <c r="Z10" s="45"/>
      <c r="AA10" s="45"/>
      <c r="AB10" s="45"/>
      <c r="AC10" s="45"/>
      <c r="AD10" s="50">
        <f>データ!R6</f>
        <v>3290</v>
      </c>
      <c r="AE10" s="50"/>
      <c r="AF10" s="50"/>
      <c r="AG10" s="50"/>
      <c r="AH10" s="50"/>
      <c r="AI10" s="50"/>
      <c r="AJ10" s="50"/>
      <c r="AK10" s="2"/>
      <c r="AL10" s="50">
        <f>データ!V6</f>
        <v>9246</v>
      </c>
      <c r="AM10" s="50"/>
      <c r="AN10" s="50"/>
      <c r="AO10" s="50"/>
      <c r="AP10" s="50"/>
      <c r="AQ10" s="50"/>
      <c r="AR10" s="50"/>
      <c r="AS10" s="50"/>
      <c r="AT10" s="45">
        <f>データ!W6</f>
        <v>3.26</v>
      </c>
      <c r="AU10" s="45"/>
      <c r="AV10" s="45"/>
      <c r="AW10" s="45"/>
      <c r="AX10" s="45"/>
      <c r="AY10" s="45"/>
      <c r="AZ10" s="45"/>
      <c r="BA10" s="45"/>
      <c r="BB10" s="45">
        <f>データ!X6</f>
        <v>2836.2</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112</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3" t="s">
        <v>113</v>
      </c>
      <c r="BM66" s="84"/>
      <c r="BN66" s="84"/>
      <c r="BO66" s="84"/>
      <c r="BP66" s="84"/>
      <c r="BQ66" s="84"/>
      <c r="BR66" s="84"/>
      <c r="BS66" s="84"/>
      <c r="BT66" s="84"/>
      <c r="BU66" s="84"/>
      <c r="BV66" s="84"/>
      <c r="BW66" s="84"/>
      <c r="BX66" s="84"/>
      <c r="BY66" s="84"/>
      <c r="BZ66" s="8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3"/>
      <c r="BM67" s="84"/>
      <c r="BN67" s="84"/>
      <c r="BO67" s="84"/>
      <c r="BP67" s="84"/>
      <c r="BQ67" s="84"/>
      <c r="BR67" s="84"/>
      <c r="BS67" s="84"/>
      <c r="BT67" s="84"/>
      <c r="BU67" s="84"/>
      <c r="BV67" s="84"/>
      <c r="BW67" s="84"/>
      <c r="BX67" s="84"/>
      <c r="BY67" s="84"/>
      <c r="BZ67" s="8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3"/>
      <c r="BM68" s="84"/>
      <c r="BN68" s="84"/>
      <c r="BO68" s="84"/>
      <c r="BP68" s="84"/>
      <c r="BQ68" s="84"/>
      <c r="BR68" s="84"/>
      <c r="BS68" s="84"/>
      <c r="BT68" s="84"/>
      <c r="BU68" s="84"/>
      <c r="BV68" s="84"/>
      <c r="BW68" s="84"/>
      <c r="BX68" s="84"/>
      <c r="BY68" s="84"/>
      <c r="BZ68" s="8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3"/>
      <c r="BM69" s="84"/>
      <c r="BN69" s="84"/>
      <c r="BO69" s="84"/>
      <c r="BP69" s="84"/>
      <c r="BQ69" s="84"/>
      <c r="BR69" s="84"/>
      <c r="BS69" s="84"/>
      <c r="BT69" s="84"/>
      <c r="BU69" s="84"/>
      <c r="BV69" s="84"/>
      <c r="BW69" s="84"/>
      <c r="BX69" s="84"/>
      <c r="BY69" s="84"/>
      <c r="BZ69" s="8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3"/>
      <c r="BM70" s="84"/>
      <c r="BN70" s="84"/>
      <c r="BO70" s="84"/>
      <c r="BP70" s="84"/>
      <c r="BQ70" s="84"/>
      <c r="BR70" s="84"/>
      <c r="BS70" s="84"/>
      <c r="BT70" s="84"/>
      <c r="BU70" s="84"/>
      <c r="BV70" s="84"/>
      <c r="BW70" s="84"/>
      <c r="BX70" s="84"/>
      <c r="BY70" s="84"/>
      <c r="BZ70" s="8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3"/>
      <c r="BM71" s="84"/>
      <c r="BN71" s="84"/>
      <c r="BO71" s="84"/>
      <c r="BP71" s="84"/>
      <c r="BQ71" s="84"/>
      <c r="BR71" s="84"/>
      <c r="BS71" s="84"/>
      <c r="BT71" s="84"/>
      <c r="BU71" s="84"/>
      <c r="BV71" s="84"/>
      <c r="BW71" s="84"/>
      <c r="BX71" s="84"/>
      <c r="BY71" s="84"/>
      <c r="BZ71" s="8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3"/>
      <c r="BM72" s="84"/>
      <c r="BN72" s="84"/>
      <c r="BO72" s="84"/>
      <c r="BP72" s="84"/>
      <c r="BQ72" s="84"/>
      <c r="BR72" s="84"/>
      <c r="BS72" s="84"/>
      <c r="BT72" s="84"/>
      <c r="BU72" s="84"/>
      <c r="BV72" s="84"/>
      <c r="BW72" s="84"/>
      <c r="BX72" s="84"/>
      <c r="BY72" s="84"/>
      <c r="BZ72" s="8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3"/>
      <c r="BM73" s="84"/>
      <c r="BN73" s="84"/>
      <c r="BO73" s="84"/>
      <c r="BP73" s="84"/>
      <c r="BQ73" s="84"/>
      <c r="BR73" s="84"/>
      <c r="BS73" s="84"/>
      <c r="BT73" s="84"/>
      <c r="BU73" s="84"/>
      <c r="BV73" s="84"/>
      <c r="BW73" s="84"/>
      <c r="BX73" s="84"/>
      <c r="BY73" s="84"/>
      <c r="BZ73" s="8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3"/>
      <c r="BM74" s="84"/>
      <c r="BN74" s="84"/>
      <c r="BO74" s="84"/>
      <c r="BP74" s="84"/>
      <c r="BQ74" s="84"/>
      <c r="BR74" s="84"/>
      <c r="BS74" s="84"/>
      <c r="BT74" s="84"/>
      <c r="BU74" s="84"/>
      <c r="BV74" s="84"/>
      <c r="BW74" s="84"/>
      <c r="BX74" s="84"/>
      <c r="BY74" s="84"/>
      <c r="BZ74" s="8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3"/>
      <c r="BM75" s="84"/>
      <c r="BN75" s="84"/>
      <c r="BO75" s="84"/>
      <c r="BP75" s="84"/>
      <c r="BQ75" s="84"/>
      <c r="BR75" s="84"/>
      <c r="BS75" s="84"/>
      <c r="BT75" s="84"/>
      <c r="BU75" s="84"/>
      <c r="BV75" s="84"/>
      <c r="BW75" s="84"/>
      <c r="BX75" s="84"/>
      <c r="BY75" s="84"/>
      <c r="BZ75" s="8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3"/>
      <c r="BM76" s="84"/>
      <c r="BN76" s="84"/>
      <c r="BO76" s="84"/>
      <c r="BP76" s="84"/>
      <c r="BQ76" s="84"/>
      <c r="BR76" s="84"/>
      <c r="BS76" s="84"/>
      <c r="BT76" s="84"/>
      <c r="BU76" s="84"/>
      <c r="BV76" s="84"/>
      <c r="BW76" s="84"/>
      <c r="BX76" s="84"/>
      <c r="BY76" s="84"/>
      <c r="BZ76" s="8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3"/>
      <c r="BM77" s="84"/>
      <c r="BN77" s="84"/>
      <c r="BO77" s="84"/>
      <c r="BP77" s="84"/>
      <c r="BQ77" s="84"/>
      <c r="BR77" s="84"/>
      <c r="BS77" s="84"/>
      <c r="BT77" s="84"/>
      <c r="BU77" s="84"/>
      <c r="BV77" s="84"/>
      <c r="BW77" s="84"/>
      <c r="BX77" s="84"/>
      <c r="BY77" s="84"/>
      <c r="BZ77" s="8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3"/>
      <c r="BM78" s="84"/>
      <c r="BN78" s="84"/>
      <c r="BO78" s="84"/>
      <c r="BP78" s="84"/>
      <c r="BQ78" s="84"/>
      <c r="BR78" s="84"/>
      <c r="BS78" s="84"/>
      <c r="BT78" s="84"/>
      <c r="BU78" s="84"/>
      <c r="BV78" s="84"/>
      <c r="BW78" s="84"/>
      <c r="BX78" s="84"/>
      <c r="BY78" s="84"/>
      <c r="BZ78" s="8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83"/>
      <c r="BM79" s="84"/>
      <c r="BN79" s="84"/>
      <c r="BO79" s="84"/>
      <c r="BP79" s="84"/>
      <c r="BQ79" s="84"/>
      <c r="BR79" s="84"/>
      <c r="BS79" s="84"/>
      <c r="BT79" s="84"/>
      <c r="BU79" s="84"/>
      <c r="BV79" s="84"/>
      <c r="BW79" s="84"/>
      <c r="BX79" s="84"/>
      <c r="BY79" s="84"/>
      <c r="BZ79" s="8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83"/>
      <c r="BM80" s="84"/>
      <c r="BN80" s="84"/>
      <c r="BO80" s="84"/>
      <c r="BP80" s="84"/>
      <c r="BQ80" s="84"/>
      <c r="BR80" s="84"/>
      <c r="BS80" s="84"/>
      <c r="BT80" s="84"/>
      <c r="BU80" s="84"/>
      <c r="BV80" s="84"/>
      <c r="BW80" s="84"/>
      <c r="BX80" s="84"/>
      <c r="BY80" s="84"/>
      <c r="BZ80" s="8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83"/>
      <c r="BM81" s="84"/>
      <c r="BN81" s="84"/>
      <c r="BO81" s="84"/>
      <c r="BP81" s="84"/>
      <c r="BQ81" s="84"/>
      <c r="BR81" s="84"/>
      <c r="BS81" s="84"/>
      <c r="BT81" s="84"/>
      <c r="BU81" s="84"/>
      <c r="BV81" s="84"/>
      <c r="BW81" s="84"/>
      <c r="BX81" s="84"/>
      <c r="BY81" s="84"/>
      <c r="BZ81" s="8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6"/>
      <c r="BM82" s="87"/>
      <c r="BN82" s="87"/>
      <c r="BO82" s="87"/>
      <c r="BP82" s="87"/>
      <c r="BQ82" s="87"/>
      <c r="BR82" s="87"/>
      <c r="BS82" s="87"/>
      <c r="BT82" s="87"/>
      <c r="BU82" s="87"/>
      <c r="BV82" s="87"/>
      <c r="BW82" s="87"/>
      <c r="BX82" s="87"/>
      <c r="BY82" s="87"/>
      <c r="BZ82" s="8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44</v>
      </c>
      <c r="O86" s="26" t="str">
        <f>データ!EO6</f>
        <v>【0.23】</v>
      </c>
    </row>
  </sheetData>
  <sheetProtection algorithmName="SHA-512" hashValue="fyqz42mEo50jT9vn1lByRRVOAZi7Aj8EKyMouLmSEIc5hjrjGaAXJ6xA63joEYJIgefligRhvx6zD+t6o9Sq4g==" saltValue="mUcBvEJunmPrEh/w9tVCp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63029</v>
      </c>
      <c r="D6" s="33">
        <f t="shared" si="3"/>
        <v>47</v>
      </c>
      <c r="E6" s="33">
        <f t="shared" si="3"/>
        <v>17</v>
      </c>
      <c r="F6" s="33">
        <f t="shared" si="3"/>
        <v>1</v>
      </c>
      <c r="G6" s="33">
        <f t="shared" si="3"/>
        <v>0</v>
      </c>
      <c r="H6" s="33" t="str">
        <f t="shared" si="3"/>
        <v>山形県　中山町</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82.1</v>
      </c>
      <c r="Q6" s="34">
        <f t="shared" si="3"/>
        <v>86.3</v>
      </c>
      <c r="R6" s="34">
        <f t="shared" si="3"/>
        <v>3290</v>
      </c>
      <c r="S6" s="34">
        <f t="shared" si="3"/>
        <v>11271</v>
      </c>
      <c r="T6" s="34">
        <f t="shared" si="3"/>
        <v>31.15</v>
      </c>
      <c r="U6" s="34">
        <f t="shared" si="3"/>
        <v>361.83</v>
      </c>
      <c r="V6" s="34">
        <f t="shared" si="3"/>
        <v>9246</v>
      </c>
      <c r="W6" s="34">
        <f t="shared" si="3"/>
        <v>3.26</v>
      </c>
      <c r="X6" s="34">
        <f t="shared" si="3"/>
        <v>2836.2</v>
      </c>
      <c r="Y6" s="35">
        <f>IF(Y7="",NA(),Y7)</f>
        <v>55.69</v>
      </c>
      <c r="Z6" s="35">
        <f t="shared" ref="Z6:AH6" si="4">IF(Z7="",NA(),Z7)</f>
        <v>52.79</v>
      </c>
      <c r="AA6" s="35">
        <f t="shared" si="4"/>
        <v>52.63</v>
      </c>
      <c r="AB6" s="35">
        <f t="shared" si="4"/>
        <v>55.52</v>
      </c>
      <c r="AC6" s="35">
        <f t="shared" si="4"/>
        <v>56.28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2286.0700000000002</v>
      </c>
      <c r="BG6" s="35">
        <f t="shared" ref="BG6:BO6" si="7">IF(BG7="",NA(),BG7)</f>
        <v>2342.08</v>
      </c>
      <c r="BH6" s="35">
        <f t="shared" si="7"/>
        <v>2400.66</v>
      </c>
      <c r="BI6" s="35">
        <f t="shared" si="7"/>
        <v>2288.1999999999998</v>
      </c>
      <c r="BJ6" s="35">
        <f t="shared" si="7"/>
        <v>1622.56</v>
      </c>
      <c r="BK6" s="35">
        <f t="shared" si="7"/>
        <v>1136.5</v>
      </c>
      <c r="BL6" s="35">
        <f t="shared" si="7"/>
        <v>1118.56</v>
      </c>
      <c r="BM6" s="35">
        <f t="shared" si="7"/>
        <v>1111.31</v>
      </c>
      <c r="BN6" s="35">
        <f t="shared" si="7"/>
        <v>966.33</v>
      </c>
      <c r="BO6" s="35">
        <f t="shared" si="7"/>
        <v>958.81</v>
      </c>
      <c r="BP6" s="34" t="str">
        <f>IF(BP7="","",IF(BP7="-","【-】","【"&amp;SUBSTITUTE(TEXT(BP7,"#,##0.00"),"-","△")&amp;"】"))</f>
        <v>【682.78】</v>
      </c>
      <c r="BQ6" s="35">
        <f>IF(BQ7="",NA(),BQ7)</f>
        <v>60.22</v>
      </c>
      <c r="BR6" s="35">
        <f t="shared" ref="BR6:BZ6" si="8">IF(BR7="",NA(),BR7)</f>
        <v>60.62</v>
      </c>
      <c r="BS6" s="35">
        <f t="shared" si="8"/>
        <v>59.97</v>
      </c>
      <c r="BT6" s="35">
        <f t="shared" si="8"/>
        <v>59.69</v>
      </c>
      <c r="BU6" s="35">
        <f t="shared" si="8"/>
        <v>59.98</v>
      </c>
      <c r="BV6" s="35">
        <f t="shared" si="8"/>
        <v>71.650000000000006</v>
      </c>
      <c r="BW6" s="35">
        <f t="shared" si="8"/>
        <v>72.33</v>
      </c>
      <c r="BX6" s="35">
        <f t="shared" si="8"/>
        <v>75.540000000000006</v>
      </c>
      <c r="BY6" s="35">
        <f t="shared" si="8"/>
        <v>81.739999999999995</v>
      </c>
      <c r="BZ6" s="35">
        <f t="shared" si="8"/>
        <v>82.88</v>
      </c>
      <c r="CA6" s="34" t="str">
        <f>IF(CA7="","",IF(CA7="-","【-】","【"&amp;SUBSTITUTE(TEXT(CA7,"#,##0.00"),"-","△")&amp;"】"))</f>
        <v>【100.91】</v>
      </c>
      <c r="CB6" s="35">
        <f>IF(CB7="",NA(),CB7)</f>
        <v>285.83999999999997</v>
      </c>
      <c r="CC6" s="35">
        <f t="shared" ref="CC6:CK6" si="9">IF(CC7="",NA(),CC7)</f>
        <v>290.10000000000002</v>
      </c>
      <c r="CD6" s="35">
        <f t="shared" si="9"/>
        <v>286.93</v>
      </c>
      <c r="CE6" s="35">
        <f t="shared" si="9"/>
        <v>295.3</v>
      </c>
      <c r="CF6" s="35">
        <f t="shared" si="9"/>
        <v>291.31</v>
      </c>
      <c r="CG6" s="35">
        <f t="shared" si="9"/>
        <v>217.82</v>
      </c>
      <c r="CH6" s="35">
        <f t="shared" si="9"/>
        <v>215.28</v>
      </c>
      <c r="CI6" s="35">
        <f t="shared" si="9"/>
        <v>207.96</v>
      </c>
      <c r="CJ6" s="35">
        <f t="shared" si="9"/>
        <v>194.31</v>
      </c>
      <c r="CK6" s="35">
        <f t="shared" si="9"/>
        <v>190.99</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54.44</v>
      </c>
      <c r="CS6" s="35">
        <f t="shared" si="10"/>
        <v>54.67</v>
      </c>
      <c r="CT6" s="35">
        <f t="shared" si="10"/>
        <v>53.51</v>
      </c>
      <c r="CU6" s="35">
        <f t="shared" si="10"/>
        <v>53.5</v>
      </c>
      <c r="CV6" s="35">
        <f t="shared" si="10"/>
        <v>52.58</v>
      </c>
      <c r="CW6" s="34" t="str">
        <f>IF(CW7="","",IF(CW7="-","【-】","【"&amp;SUBSTITUTE(TEXT(CW7,"#,##0.00"),"-","△")&amp;"】"))</f>
        <v>【58.98】</v>
      </c>
      <c r="CX6" s="35">
        <f>IF(CX7="",NA(),CX7)</f>
        <v>83.16</v>
      </c>
      <c r="CY6" s="35">
        <f t="shared" ref="CY6:DG6" si="11">IF(CY7="",NA(),CY7)</f>
        <v>84.48</v>
      </c>
      <c r="CZ6" s="35">
        <f t="shared" si="11"/>
        <v>84.87</v>
      </c>
      <c r="DA6" s="35">
        <f t="shared" si="11"/>
        <v>85.8</v>
      </c>
      <c r="DB6" s="35">
        <f t="shared" si="11"/>
        <v>86.33</v>
      </c>
      <c r="DC6" s="35">
        <f t="shared" si="11"/>
        <v>84.2</v>
      </c>
      <c r="DD6" s="35">
        <f t="shared" si="11"/>
        <v>83.8</v>
      </c>
      <c r="DE6" s="35">
        <f t="shared" si="11"/>
        <v>83.91</v>
      </c>
      <c r="DF6" s="35">
        <f t="shared" si="11"/>
        <v>83.51</v>
      </c>
      <c r="DG6" s="35">
        <f t="shared" si="11"/>
        <v>83.02</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0.28999999999999998</v>
      </c>
      <c r="EF6" s="35">
        <f t="shared" ref="EF6:EN6" si="14">IF(EF7="",NA(),EF7)</f>
        <v>0.64</v>
      </c>
      <c r="EG6" s="35">
        <f t="shared" si="14"/>
        <v>0.47</v>
      </c>
      <c r="EH6" s="35">
        <f t="shared" si="14"/>
        <v>0.55000000000000004</v>
      </c>
      <c r="EI6" s="35">
        <f t="shared" si="14"/>
        <v>0.27</v>
      </c>
      <c r="EJ6" s="35">
        <f t="shared" si="14"/>
        <v>0.04</v>
      </c>
      <c r="EK6" s="35">
        <f t="shared" si="14"/>
        <v>0.11</v>
      </c>
      <c r="EL6" s="35">
        <f t="shared" si="14"/>
        <v>0.15</v>
      </c>
      <c r="EM6" s="35">
        <f t="shared" si="14"/>
        <v>0.16</v>
      </c>
      <c r="EN6" s="35">
        <f t="shared" si="14"/>
        <v>0.13</v>
      </c>
      <c r="EO6" s="34" t="str">
        <f>IF(EO7="","",IF(EO7="-","【-】","【"&amp;SUBSTITUTE(TEXT(EO7,"#,##0.00"),"-","△")&amp;"】"))</f>
        <v>【0.23】</v>
      </c>
    </row>
    <row r="7" spans="1:145" s="36" customFormat="1" x14ac:dyDescent="0.15">
      <c r="A7" s="28"/>
      <c r="B7" s="37">
        <v>2018</v>
      </c>
      <c r="C7" s="37">
        <v>63029</v>
      </c>
      <c r="D7" s="37">
        <v>47</v>
      </c>
      <c r="E7" s="37">
        <v>17</v>
      </c>
      <c r="F7" s="37">
        <v>1</v>
      </c>
      <c r="G7" s="37">
        <v>0</v>
      </c>
      <c r="H7" s="37" t="s">
        <v>98</v>
      </c>
      <c r="I7" s="37" t="s">
        <v>99</v>
      </c>
      <c r="J7" s="37" t="s">
        <v>100</v>
      </c>
      <c r="K7" s="37" t="s">
        <v>101</v>
      </c>
      <c r="L7" s="37" t="s">
        <v>102</v>
      </c>
      <c r="M7" s="37" t="s">
        <v>103</v>
      </c>
      <c r="N7" s="38" t="s">
        <v>104</v>
      </c>
      <c r="O7" s="38" t="s">
        <v>105</v>
      </c>
      <c r="P7" s="38">
        <v>82.1</v>
      </c>
      <c r="Q7" s="38">
        <v>86.3</v>
      </c>
      <c r="R7" s="38">
        <v>3290</v>
      </c>
      <c r="S7" s="38">
        <v>11271</v>
      </c>
      <c r="T7" s="38">
        <v>31.15</v>
      </c>
      <c r="U7" s="38">
        <v>361.83</v>
      </c>
      <c r="V7" s="38">
        <v>9246</v>
      </c>
      <c r="W7" s="38">
        <v>3.26</v>
      </c>
      <c r="X7" s="38">
        <v>2836.2</v>
      </c>
      <c r="Y7" s="38">
        <v>55.69</v>
      </c>
      <c r="Z7" s="38">
        <v>52.79</v>
      </c>
      <c r="AA7" s="38">
        <v>52.63</v>
      </c>
      <c r="AB7" s="38">
        <v>55.52</v>
      </c>
      <c r="AC7" s="38">
        <v>56.28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2286.0700000000002</v>
      </c>
      <c r="BG7" s="38">
        <v>2342.08</v>
      </c>
      <c r="BH7" s="38">
        <v>2400.66</v>
      </c>
      <c r="BI7" s="38">
        <v>2288.1999999999998</v>
      </c>
      <c r="BJ7" s="38">
        <v>1622.56</v>
      </c>
      <c r="BK7" s="38">
        <v>1136.5</v>
      </c>
      <c r="BL7" s="38">
        <v>1118.56</v>
      </c>
      <c r="BM7" s="38">
        <v>1111.31</v>
      </c>
      <c r="BN7" s="38">
        <v>966.33</v>
      </c>
      <c r="BO7" s="38">
        <v>958.81</v>
      </c>
      <c r="BP7" s="38">
        <v>682.78</v>
      </c>
      <c r="BQ7" s="38">
        <v>60.22</v>
      </c>
      <c r="BR7" s="38">
        <v>60.62</v>
      </c>
      <c r="BS7" s="38">
        <v>59.97</v>
      </c>
      <c r="BT7" s="38">
        <v>59.69</v>
      </c>
      <c r="BU7" s="38">
        <v>59.98</v>
      </c>
      <c r="BV7" s="38">
        <v>71.650000000000006</v>
      </c>
      <c r="BW7" s="38">
        <v>72.33</v>
      </c>
      <c r="BX7" s="38">
        <v>75.540000000000006</v>
      </c>
      <c r="BY7" s="38">
        <v>81.739999999999995</v>
      </c>
      <c r="BZ7" s="38">
        <v>82.88</v>
      </c>
      <c r="CA7" s="38">
        <v>100.91</v>
      </c>
      <c r="CB7" s="38">
        <v>285.83999999999997</v>
      </c>
      <c r="CC7" s="38">
        <v>290.10000000000002</v>
      </c>
      <c r="CD7" s="38">
        <v>286.93</v>
      </c>
      <c r="CE7" s="38">
        <v>295.3</v>
      </c>
      <c r="CF7" s="38">
        <v>291.31</v>
      </c>
      <c r="CG7" s="38">
        <v>217.82</v>
      </c>
      <c r="CH7" s="38">
        <v>215.28</v>
      </c>
      <c r="CI7" s="38">
        <v>207.96</v>
      </c>
      <c r="CJ7" s="38">
        <v>194.31</v>
      </c>
      <c r="CK7" s="38">
        <v>190.99</v>
      </c>
      <c r="CL7" s="38">
        <v>136.86000000000001</v>
      </c>
      <c r="CM7" s="38" t="s">
        <v>104</v>
      </c>
      <c r="CN7" s="38" t="s">
        <v>104</v>
      </c>
      <c r="CO7" s="38" t="s">
        <v>104</v>
      </c>
      <c r="CP7" s="38" t="s">
        <v>104</v>
      </c>
      <c r="CQ7" s="38" t="s">
        <v>104</v>
      </c>
      <c r="CR7" s="38">
        <v>54.44</v>
      </c>
      <c r="CS7" s="38">
        <v>54.67</v>
      </c>
      <c r="CT7" s="38">
        <v>53.51</v>
      </c>
      <c r="CU7" s="38">
        <v>53.5</v>
      </c>
      <c r="CV7" s="38">
        <v>52.58</v>
      </c>
      <c r="CW7" s="38">
        <v>58.98</v>
      </c>
      <c r="CX7" s="38">
        <v>83.16</v>
      </c>
      <c r="CY7" s="38">
        <v>84.48</v>
      </c>
      <c r="CZ7" s="38">
        <v>84.87</v>
      </c>
      <c r="DA7" s="38">
        <v>85.8</v>
      </c>
      <c r="DB7" s="38">
        <v>86.33</v>
      </c>
      <c r="DC7" s="38">
        <v>84.2</v>
      </c>
      <c r="DD7" s="38">
        <v>83.8</v>
      </c>
      <c r="DE7" s="38">
        <v>83.91</v>
      </c>
      <c r="DF7" s="38">
        <v>83.51</v>
      </c>
      <c r="DG7" s="38">
        <v>83.02</v>
      </c>
      <c r="DH7" s="38">
        <v>95.2</v>
      </c>
      <c r="DI7" s="38"/>
      <c r="DJ7" s="38"/>
      <c r="DK7" s="38"/>
      <c r="DL7" s="38"/>
      <c r="DM7" s="38"/>
      <c r="DN7" s="38"/>
      <c r="DO7" s="38"/>
      <c r="DP7" s="38"/>
      <c r="DQ7" s="38"/>
      <c r="DR7" s="38"/>
      <c r="DS7" s="38"/>
      <c r="DT7" s="38"/>
      <c r="DU7" s="38"/>
      <c r="DV7" s="38"/>
      <c r="DW7" s="38"/>
      <c r="DX7" s="38"/>
      <c r="DY7" s="38"/>
      <c r="DZ7" s="38"/>
      <c r="EA7" s="38"/>
      <c r="EB7" s="38"/>
      <c r="EC7" s="38"/>
      <c r="ED7" s="38"/>
      <c r="EE7" s="38">
        <v>0.28999999999999998</v>
      </c>
      <c r="EF7" s="38">
        <v>0.64</v>
      </c>
      <c r="EG7" s="38">
        <v>0.47</v>
      </c>
      <c r="EH7" s="38">
        <v>0.55000000000000004</v>
      </c>
      <c r="EI7" s="38">
        <v>0.27</v>
      </c>
      <c r="EJ7" s="38">
        <v>0.04</v>
      </c>
      <c r="EK7" s="38">
        <v>0.11</v>
      </c>
      <c r="EL7" s="38">
        <v>0.15</v>
      </c>
      <c r="EM7" s="38">
        <v>0.16</v>
      </c>
      <c r="EN7" s="38">
        <v>0.13</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2020-01-27T01:07:38Z</cp:lastPrinted>
  <dcterms:created xsi:type="dcterms:W3CDTF">2019-12-05T05:01:23Z</dcterms:created>
  <dcterms:modified xsi:type="dcterms:W3CDTF">2020-02-04T04:16:33Z</dcterms:modified>
  <cp:category/>
</cp:coreProperties>
</file>